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323 (25-02-2025)\RESPUESTAS\RESPT. S.D. HACIENDA\"/>
    </mc:Choice>
  </mc:AlternateContent>
  <bookViews>
    <workbookView xWindow="0" yWindow="0" windowWidth="18360" windowHeight="5610" activeTab="1"/>
  </bookViews>
  <sheets>
    <sheet name="2020-2021" sheetId="2" r:id="rId1"/>
    <sheet name="2022-2024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" l="1"/>
  <c r="J21" i="1"/>
  <c r="J20" i="1"/>
  <c r="J19" i="1"/>
  <c r="J18" i="1"/>
  <c r="J17" i="1"/>
  <c r="J16" i="1"/>
  <c r="J15" i="1"/>
  <c r="J13" i="1"/>
  <c r="J12" i="1"/>
  <c r="J9" i="1"/>
  <c r="G22" i="1"/>
  <c r="G21" i="1"/>
  <c r="G20" i="1"/>
  <c r="G19" i="1"/>
  <c r="G18" i="1"/>
  <c r="G17" i="1"/>
  <c r="G16" i="1"/>
  <c r="G15" i="1"/>
  <c r="G13" i="1"/>
  <c r="G12" i="1"/>
  <c r="G9" i="1"/>
  <c r="I14" i="1"/>
  <c r="J14" i="1" s="1"/>
  <c r="H14" i="1"/>
  <c r="F14" i="1"/>
  <c r="G14" i="1" s="1"/>
  <c r="E14" i="1"/>
  <c r="I11" i="1"/>
  <c r="J11" i="1" s="1"/>
  <c r="H11" i="1"/>
  <c r="F11" i="1"/>
  <c r="F10" i="1" s="1"/>
  <c r="E11" i="1"/>
  <c r="C14" i="1"/>
  <c r="B14" i="1"/>
  <c r="C11" i="1"/>
  <c r="C10" i="1" s="1"/>
  <c r="B11" i="1"/>
  <c r="D22" i="1"/>
  <c r="D21" i="1"/>
  <c r="D20" i="1"/>
  <c r="D19" i="1"/>
  <c r="D18" i="1"/>
  <c r="D17" i="1"/>
  <c r="D16" i="1"/>
  <c r="D15" i="1"/>
  <c r="D13" i="1"/>
  <c r="D12" i="1"/>
  <c r="D9" i="1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D12" i="2"/>
  <c r="D13" i="2"/>
  <c r="D14" i="2"/>
  <c r="D15" i="2"/>
  <c r="D16" i="2"/>
  <c r="D17" i="2"/>
  <c r="D18" i="2"/>
  <c r="D19" i="2"/>
  <c r="D20" i="2"/>
  <c r="D21" i="2"/>
  <c r="D11" i="2"/>
  <c r="D9" i="2"/>
  <c r="F10" i="2"/>
  <c r="E10" i="2"/>
  <c r="C10" i="2"/>
  <c r="B10" i="2"/>
  <c r="G10" i="1" l="1"/>
  <c r="E10" i="1"/>
  <c r="G11" i="1"/>
  <c r="H10" i="1"/>
  <c r="I10" i="1"/>
  <c r="J10" i="1" s="1"/>
  <c r="D14" i="1"/>
  <c r="B10" i="1"/>
  <c r="D11" i="1"/>
  <c r="D10" i="1"/>
  <c r="D10" i="2"/>
</calcChain>
</file>

<file path=xl/sharedStrings.xml><?xml version="1.0" encoding="utf-8"?>
<sst xmlns="http://schemas.openxmlformats.org/spreadsheetml/2006/main" count="52" uniqueCount="37">
  <si>
    <t>Millones de $ corrientes</t>
  </si>
  <si>
    <t>Descripción Rubro</t>
  </si>
  <si>
    <t xml:space="preserve"> Apropiación Vigente</t>
  </si>
  <si>
    <t xml:space="preserve"> Recaudos Acumulados</t>
  </si>
  <si>
    <t>% Ejecución</t>
  </si>
  <si>
    <t>Ingresos Corrientes</t>
  </si>
  <si>
    <t>Ingresos tributarios</t>
  </si>
  <si>
    <t>Impuestos directos</t>
  </si>
  <si>
    <t>Impuesto sobre vehículos automotores</t>
  </si>
  <si>
    <t>Impuesto Predial Unificado</t>
  </si>
  <si>
    <t>Impuestos indirectos</t>
  </si>
  <si>
    <t>Impuesto al consumo de cervezas, sifones, refajos y mezclas</t>
  </si>
  <si>
    <t>Impuesto al consumo de cigarrillos y tabaco</t>
  </si>
  <si>
    <t>Sobretasa a la gasolina</t>
  </si>
  <si>
    <t>Impuesto de industria y comercio</t>
  </si>
  <si>
    <t>Impuesto a la publicidad exterior visual</t>
  </si>
  <si>
    <t>Impuesto de delineación</t>
  </si>
  <si>
    <t>Impuesto de fondo de pobres</t>
  </si>
  <si>
    <t>Estampillas</t>
  </si>
  <si>
    <t>TRIBUTARIOS</t>
  </si>
  <si>
    <t>Predial Unificado</t>
  </si>
  <si>
    <t>Industria, Comercio y Avisos</t>
  </si>
  <si>
    <t>Vehículos Automotores</t>
  </si>
  <si>
    <t>Delineación Urbana</t>
  </si>
  <si>
    <t>Cigarrillos Extranjeros</t>
  </si>
  <si>
    <t>Consumo de Cerveza</t>
  </si>
  <si>
    <t>Sobretasa a la Gasolina</t>
  </si>
  <si>
    <t>Impuesto a la Publicidad Exterior Visual</t>
  </si>
  <si>
    <t>Fondo de los Pobres</t>
  </si>
  <si>
    <t>Estampilla Pro Cultura</t>
  </si>
  <si>
    <t>Estampilla Pro Personas Mayores</t>
  </si>
  <si>
    <t xml:space="preserve"> Apropiacion Vigente</t>
  </si>
  <si>
    <t>INGRESOS CORRIENTES</t>
  </si>
  <si>
    <t>PRESUPUESTO VS. RECAUDO</t>
  </si>
  <si>
    <t>ADMINISTRACIÓN CENTRAL DISTRITAL</t>
  </si>
  <si>
    <t>VIGENCIAS 2020-2021</t>
  </si>
  <si>
    <t>VIGENCIAS 2022-2024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</si>
</sst>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,,"/>
    <numFmt numFmtId="165" formatCode="0.0%"/>
  </numFmts>
  <fonts count="4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left"/>
    </xf>
    <xf numFmtId="0" fontId="1" fillId="2" borderId="1" xfId="0" applyFont="1" applyFill="1" applyBorder="1"/>
    <xf numFmtId="0" fontId="1" fillId="0" borderId="6" xfId="0" applyFont="1" applyBorder="1"/>
    <xf numFmtId="164" fontId="1" fillId="0" borderId="6" xfId="0" applyNumberFormat="1" applyFont="1" applyBorder="1"/>
    <xf numFmtId="165" fontId="1" fillId="0" borderId="6" xfId="0" applyNumberFormat="1" applyFont="1" applyBorder="1"/>
    <xf numFmtId="164" fontId="3" fillId="0" borderId="6" xfId="0" applyNumberFormat="1" applyFont="1" applyBorder="1"/>
    <xf numFmtId="164" fontId="0" fillId="0" borderId="6" xfId="0" applyNumberFormat="1" applyBorder="1"/>
    <xf numFmtId="165" fontId="3" fillId="0" borderId="6" xfId="0" applyNumberFormat="1" applyFont="1" applyBorder="1"/>
    <xf numFmtId="0" fontId="1" fillId="0" borderId="1" xfId="0" applyFont="1" applyBorder="1"/>
    <xf numFmtId="0" fontId="3" fillId="0" borderId="6" xfId="0" applyFont="1" applyBorder="1"/>
    <xf numFmtId="164" fontId="1" fillId="0" borderId="1" xfId="0" applyNumberFormat="1" applyFont="1" applyBorder="1"/>
    <xf numFmtId="165" fontId="1" fillId="0" borderId="1" xfId="0" applyNumberFormat="1" applyFont="1" applyBorder="1"/>
    <xf numFmtId="0" fontId="3" fillId="0" borderId="6" xfId="0" applyFont="1" applyBorder="1" applyAlignment="1">
      <alignment wrapText="1"/>
    </xf>
    <xf numFmtId="0" fontId="3" fillId="0" borderId="4" xfId="0" applyFont="1" applyBorder="1"/>
    <xf numFmtId="164" fontId="0" fillId="0" borderId="4" xfId="0" applyNumberFormat="1" applyBorder="1"/>
    <xf numFmtId="165" fontId="3" fillId="0" borderId="4" xfId="0" applyNumberFormat="1" applyFont="1" applyBorder="1"/>
    <xf numFmtId="3" fontId="1" fillId="2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49" fontId="1" fillId="2" borderId="2" xfId="0" quotePrefix="1" applyNumberFormat="1" applyFont="1" applyFill="1" applyBorder="1" applyAlignment="1">
      <alignment horizontal="center"/>
    </xf>
    <xf numFmtId="49" fontId="1" fillId="2" borderId="3" xfId="0" quotePrefix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" fontId="1" fillId="2" borderId="2" xfId="0" quotePrefix="1" applyNumberFormat="1" applyFont="1" applyFill="1" applyBorder="1" applyAlignment="1">
      <alignment horizontal="center"/>
    </xf>
    <xf numFmtId="1" fontId="1" fillId="2" borderId="3" xfId="0" quotePrefix="1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1"/>
  <sheetViews>
    <sheetView showGridLines="0" topLeftCell="A4" zoomScale="115" zoomScaleNormal="115" workbookViewId="0">
      <selection activeCell="I16" sqref="I16"/>
    </sheetView>
  </sheetViews>
  <sheetFormatPr baseColWidth="10" defaultRowHeight="14.25"/>
  <cols>
    <col min="1" max="1" width="42" customWidth="1"/>
    <col min="2" max="2" width="12.625" customWidth="1"/>
    <col min="3" max="3" width="15.125" customWidth="1"/>
    <col min="4" max="4" width="10.125" customWidth="1"/>
    <col min="5" max="6" width="13.625" customWidth="1"/>
    <col min="7" max="7" width="10.25" customWidth="1"/>
  </cols>
  <sheetData>
    <row r="3" spans="1:7">
      <c r="A3" s="1" t="s">
        <v>34</v>
      </c>
    </row>
    <row r="4" spans="1:7">
      <c r="A4" s="1" t="s">
        <v>33</v>
      </c>
    </row>
    <row r="5" spans="1:7">
      <c r="A5" s="1" t="s">
        <v>35</v>
      </c>
    </row>
    <row r="6" spans="1:7">
      <c r="A6" s="3" t="s">
        <v>0</v>
      </c>
    </row>
    <row r="7" spans="1:7">
      <c r="A7" s="25" t="s">
        <v>1</v>
      </c>
      <c r="B7" s="23">
        <v>2020</v>
      </c>
      <c r="C7" s="23"/>
      <c r="D7" s="24"/>
      <c r="E7" s="23">
        <v>2021</v>
      </c>
      <c r="F7" s="23"/>
      <c r="G7" s="24"/>
    </row>
    <row r="8" spans="1:7" s="20" customFormat="1" ht="25.5">
      <c r="A8" s="26"/>
      <c r="B8" s="19" t="s">
        <v>31</v>
      </c>
      <c r="C8" s="19" t="s">
        <v>3</v>
      </c>
      <c r="D8" s="19" t="s">
        <v>4</v>
      </c>
      <c r="E8" s="19" t="s">
        <v>31</v>
      </c>
      <c r="F8" s="19" t="s">
        <v>3</v>
      </c>
      <c r="G8" s="19" t="s">
        <v>4</v>
      </c>
    </row>
    <row r="9" spans="1:7">
      <c r="A9" s="11" t="s">
        <v>32</v>
      </c>
      <c r="B9" s="13">
        <v>10671308255638</v>
      </c>
      <c r="C9" s="13">
        <v>9516225819896</v>
      </c>
      <c r="D9" s="14">
        <f>+C9/B9</f>
        <v>0.89175812299005308</v>
      </c>
      <c r="E9" s="6">
        <v>10337412679744</v>
      </c>
      <c r="F9" s="6">
        <v>10499717765002</v>
      </c>
      <c r="G9" s="14">
        <f>+F9/E9</f>
        <v>1.0157007454656457</v>
      </c>
    </row>
    <row r="10" spans="1:7">
      <c r="A10" s="5" t="s">
        <v>19</v>
      </c>
      <c r="B10" s="6">
        <f>SUM(B11:B21)</f>
        <v>9814896139000</v>
      </c>
      <c r="C10" s="6">
        <f>SUM(C11:C21)</f>
        <v>8906727292077</v>
      </c>
      <c r="D10" s="7">
        <f>+C10/B10</f>
        <v>0.90747035586914226</v>
      </c>
      <c r="E10" s="6">
        <f t="shared" ref="E10:F10" si="0">SUM(E11:E21)</f>
        <v>9379391580386</v>
      </c>
      <c r="F10" s="6">
        <f t="shared" si="0"/>
        <v>9809753643344</v>
      </c>
      <c r="G10" s="7">
        <f>+F10/E10</f>
        <v>1.0458837931298193</v>
      </c>
    </row>
    <row r="11" spans="1:7">
      <c r="A11" s="12" t="s">
        <v>20</v>
      </c>
      <c r="B11" s="9">
        <v>3575851413000</v>
      </c>
      <c r="C11" s="9">
        <v>3433292638219</v>
      </c>
      <c r="D11" s="10">
        <f>+C11/B11</f>
        <v>0.9601329142864472</v>
      </c>
      <c r="E11" s="9">
        <v>3503552719000</v>
      </c>
      <c r="F11" s="9">
        <v>3675607346965</v>
      </c>
      <c r="G11" s="10">
        <f>+F11/E11</f>
        <v>1.0491086168139947</v>
      </c>
    </row>
    <row r="12" spans="1:7">
      <c r="A12" s="12" t="s">
        <v>21</v>
      </c>
      <c r="B12" s="9">
        <v>4219226594000</v>
      </c>
      <c r="C12" s="9">
        <v>3737221881224</v>
      </c>
      <c r="D12" s="10">
        <f t="shared" ref="D12:D21" si="1">+C12/B12</f>
        <v>0.8857599367947101</v>
      </c>
      <c r="E12" s="9">
        <v>4005768255000</v>
      </c>
      <c r="F12" s="9">
        <v>4224445586462</v>
      </c>
      <c r="G12" s="10">
        <f t="shared" ref="G12:G21" si="2">+F12/E12</f>
        <v>1.0545906097261235</v>
      </c>
    </row>
    <row r="13" spans="1:7">
      <c r="A13" s="12" t="s">
        <v>22</v>
      </c>
      <c r="B13" s="9">
        <v>752354497000</v>
      </c>
      <c r="C13" s="9">
        <v>743775823719</v>
      </c>
      <c r="D13" s="10">
        <f t="shared" si="1"/>
        <v>0.98859756495746709</v>
      </c>
      <c r="E13" s="9">
        <v>711592067000</v>
      </c>
      <c r="F13" s="9">
        <v>766368131176</v>
      </c>
      <c r="G13" s="10">
        <f t="shared" si="2"/>
        <v>1.0769767774490944</v>
      </c>
    </row>
    <row r="14" spans="1:7">
      <c r="A14" s="12" t="s">
        <v>23</v>
      </c>
      <c r="B14" s="9">
        <v>80739091000</v>
      </c>
      <c r="C14" s="9">
        <v>70365575000</v>
      </c>
      <c r="D14" s="10">
        <f t="shared" si="1"/>
        <v>0.87151804817817435</v>
      </c>
      <c r="E14" s="9">
        <v>73514225000</v>
      </c>
      <c r="F14" s="9">
        <v>89426159000</v>
      </c>
      <c r="G14" s="10">
        <f t="shared" si="2"/>
        <v>1.2164470073649012</v>
      </c>
    </row>
    <row r="15" spans="1:7">
      <c r="A15" s="12" t="s">
        <v>24</v>
      </c>
      <c r="B15" s="9">
        <v>248691482000</v>
      </c>
      <c r="C15" s="9">
        <v>208219537000</v>
      </c>
      <c r="D15" s="10">
        <f t="shared" si="1"/>
        <v>0.83726042937007383</v>
      </c>
      <c r="E15" s="9">
        <v>231712107000</v>
      </c>
      <c r="F15" s="9">
        <v>223573731000</v>
      </c>
      <c r="G15" s="10">
        <f t="shared" si="2"/>
        <v>0.9648772085957511</v>
      </c>
    </row>
    <row r="16" spans="1:7">
      <c r="A16" s="12" t="s">
        <v>25</v>
      </c>
      <c r="B16" s="9">
        <v>427142400000</v>
      </c>
      <c r="C16" s="9">
        <v>315653428000</v>
      </c>
      <c r="D16" s="10">
        <f t="shared" si="1"/>
        <v>0.73898874941939741</v>
      </c>
      <c r="E16" s="9">
        <v>342726353000</v>
      </c>
      <c r="F16" s="9">
        <v>351164648688</v>
      </c>
      <c r="G16" s="10">
        <f t="shared" si="2"/>
        <v>1.0246210879733546</v>
      </c>
    </row>
    <row r="17" spans="1:7">
      <c r="A17" s="12" t="s">
        <v>26</v>
      </c>
      <c r="B17" s="9">
        <v>364229779000</v>
      </c>
      <c r="C17" s="9">
        <v>283740770000</v>
      </c>
      <c r="D17" s="10">
        <f t="shared" si="1"/>
        <v>0.77901584757571396</v>
      </c>
      <c r="E17" s="9">
        <v>363479600000</v>
      </c>
      <c r="F17" s="9">
        <v>358708372000</v>
      </c>
      <c r="G17" s="10">
        <f t="shared" si="2"/>
        <v>0.98687346415039523</v>
      </c>
    </row>
    <row r="18" spans="1:7">
      <c r="A18" s="12" t="s">
        <v>27</v>
      </c>
      <c r="B18" s="9">
        <v>4752595000</v>
      </c>
      <c r="C18" s="9">
        <v>4294058775</v>
      </c>
      <c r="D18" s="10">
        <f t="shared" si="1"/>
        <v>0.90351876711564949</v>
      </c>
      <c r="E18" s="9">
        <v>3049608000</v>
      </c>
      <c r="F18" s="9">
        <v>2038268890</v>
      </c>
      <c r="G18" s="10">
        <f t="shared" si="2"/>
        <v>0.66837078404831052</v>
      </c>
    </row>
    <row r="19" spans="1:7">
      <c r="A19" s="12" t="s">
        <v>28</v>
      </c>
      <c r="B19" s="9">
        <v>17967866000</v>
      </c>
      <c r="C19" s="9">
        <v>5711168000</v>
      </c>
      <c r="D19" s="10">
        <f t="shared" si="1"/>
        <v>0.31785455212099201</v>
      </c>
      <c r="E19" s="9">
        <v>9244669000</v>
      </c>
      <c r="F19" s="9">
        <v>6815980163</v>
      </c>
      <c r="G19" s="10">
        <f t="shared" si="2"/>
        <v>0.73728763712362222</v>
      </c>
    </row>
    <row r="20" spans="1:7">
      <c r="A20" s="12" t="s">
        <v>29</v>
      </c>
      <c r="B20" s="9">
        <v>25854601000</v>
      </c>
      <c r="C20" s="9">
        <v>21075839000</v>
      </c>
      <c r="D20" s="10">
        <f t="shared" si="1"/>
        <v>0.8151678302828963</v>
      </c>
      <c r="E20" s="9">
        <v>28053076000</v>
      </c>
      <c r="F20" s="9">
        <v>22402332000</v>
      </c>
      <c r="G20" s="10">
        <f t="shared" si="2"/>
        <v>0.7985695401103251</v>
      </c>
    </row>
    <row r="21" spans="1:7">
      <c r="A21" s="16" t="s">
        <v>30</v>
      </c>
      <c r="B21" s="17">
        <v>98085821000</v>
      </c>
      <c r="C21" s="17">
        <v>83376573140</v>
      </c>
      <c r="D21" s="18">
        <f t="shared" si="1"/>
        <v>0.85003696038798515</v>
      </c>
      <c r="E21" s="17">
        <v>106698901386</v>
      </c>
      <c r="F21" s="17">
        <v>89203087000</v>
      </c>
      <c r="G21" s="18">
        <f t="shared" si="2"/>
        <v>0.83602629306644738</v>
      </c>
    </row>
  </sheetData>
  <mergeCells count="3">
    <mergeCell ref="B7:D7"/>
    <mergeCell ref="E7:G7"/>
    <mergeCell ref="A7:A8"/>
  </mergeCells>
  <pageMargins left="0.7" right="0.7" top="0.75" bottom="0.75" header="0.3" footer="0.3"/>
  <ignoredErrors>
    <ignoredError sqref="C7:D7 F7:G7" numberStoredAsText="1"/>
    <ignoredError sqref="D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2"/>
  <sheetViews>
    <sheetView showGridLines="0" tabSelected="1" topLeftCell="A4" zoomScale="115" zoomScaleNormal="115" workbookViewId="0">
      <selection activeCell="B5" sqref="B5"/>
    </sheetView>
  </sheetViews>
  <sheetFormatPr baseColWidth="10" defaultRowHeight="14.25"/>
  <cols>
    <col min="1" max="1" width="53" bestFit="1" customWidth="1"/>
    <col min="2" max="2" width="13" customWidth="1"/>
    <col min="3" max="3" width="12.125" customWidth="1"/>
    <col min="4" max="4" width="10.25" customWidth="1"/>
    <col min="5" max="5" width="12.375" customWidth="1"/>
    <col min="6" max="6" width="13.375" customWidth="1"/>
    <col min="7" max="7" width="10.125" customWidth="1"/>
    <col min="8" max="8" width="12.25" customWidth="1"/>
    <col min="9" max="9" width="11.875" customWidth="1"/>
    <col min="10" max="10" width="10" customWidth="1"/>
  </cols>
  <sheetData>
    <row r="3" spans="1:10">
      <c r="A3" s="1" t="s">
        <v>34</v>
      </c>
      <c r="B3" s="2"/>
      <c r="C3" s="2"/>
      <c r="E3" s="2"/>
      <c r="F3" s="2"/>
      <c r="H3" s="2"/>
      <c r="I3" s="2"/>
    </row>
    <row r="4" spans="1:10">
      <c r="A4" s="1" t="s">
        <v>33</v>
      </c>
      <c r="B4" s="2"/>
      <c r="C4" s="2"/>
      <c r="E4" s="2"/>
      <c r="F4" s="2"/>
      <c r="H4" s="2"/>
      <c r="I4" s="2"/>
    </row>
    <row r="5" spans="1:10">
      <c r="A5" s="1" t="s">
        <v>36</v>
      </c>
      <c r="B5" s="2"/>
      <c r="C5" s="2"/>
      <c r="E5" s="2"/>
      <c r="F5" s="2"/>
      <c r="H5" s="2"/>
      <c r="I5" s="2"/>
    </row>
    <row r="6" spans="1:10">
      <c r="A6" s="3" t="s">
        <v>0</v>
      </c>
      <c r="B6" s="2"/>
      <c r="C6" s="2"/>
      <c r="E6" s="2"/>
      <c r="F6" s="2"/>
      <c r="H6" s="2"/>
      <c r="I6" s="2"/>
    </row>
    <row r="7" spans="1:10">
      <c r="A7" s="4"/>
      <c r="B7" s="27">
        <v>2022</v>
      </c>
      <c r="C7" s="27"/>
      <c r="D7" s="28"/>
      <c r="E7" s="27">
        <v>2023</v>
      </c>
      <c r="F7" s="27"/>
      <c r="G7" s="28"/>
      <c r="H7" s="27">
        <v>2024</v>
      </c>
      <c r="I7" s="27"/>
      <c r="J7" s="28"/>
    </row>
    <row r="8" spans="1:10" s="20" customFormat="1" ht="25.5">
      <c r="A8" s="21" t="s">
        <v>1</v>
      </c>
      <c r="B8" s="22" t="s">
        <v>2</v>
      </c>
      <c r="C8" s="22" t="s">
        <v>3</v>
      </c>
      <c r="D8" s="22" t="s">
        <v>4</v>
      </c>
      <c r="E8" s="22" t="s">
        <v>2</v>
      </c>
      <c r="F8" s="22" t="s">
        <v>3</v>
      </c>
      <c r="G8" s="22" t="s">
        <v>4</v>
      </c>
      <c r="H8" s="22" t="s">
        <v>2</v>
      </c>
      <c r="I8" s="22" t="s">
        <v>3</v>
      </c>
      <c r="J8" s="22" t="s">
        <v>4</v>
      </c>
    </row>
    <row r="9" spans="1:10">
      <c r="A9" s="5" t="s">
        <v>5</v>
      </c>
      <c r="B9" s="6">
        <v>16414673446521</v>
      </c>
      <c r="C9" s="6">
        <v>16652734222600</v>
      </c>
      <c r="D9" s="7">
        <f>+C9/B9</f>
        <v>1.0145029248894046</v>
      </c>
      <c r="E9" s="6">
        <v>19001826612626</v>
      </c>
      <c r="F9" s="6">
        <v>20119818740173</v>
      </c>
      <c r="G9" s="7">
        <f>+F9/E9</f>
        <v>1.0588360345738623</v>
      </c>
      <c r="H9" s="6">
        <v>22186079123796</v>
      </c>
      <c r="I9" s="6">
        <v>22050799285319</v>
      </c>
      <c r="J9" s="7">
        <f>+I9/H9</f>
        <v>0.99390249003791287</v>
      </c>
    </row>
    <row r="10" spans="1:10">
      <c r="A10" s="5" t="s">
        <v>6</v>
      </c>
      <c r="B10" s="6">
        <f>+B11+B14</f>
        <v>10517982295792</v>
      </c>
      <c r="C10" s="6">
        <f>+C11+C14</f>
        <v>11458176887315</v>
      </c>
      <c r="D10" s="7">
        <f>+C10/B10</f>
        <v>1.0893892540491488</v>
      </c>
      <c r="E10" s="6">
        <f t="shared" ref="E10:F10" si="0">+E11+E14</f>
        <v>12370249393277</v>
      </c>
      <c r="F10" s="6">
        <f t="shared" si="0"/>
        <v>13372879298943</v>
      </c>
      <c r="G10" s="7">
        <f>+F10/E10</f>
        <v>1.0810517131700603</v>
      </c>
      <c r="H10" s="6">
        <f t="shared" ref="H10" si="1">+H11+H14</f>
        <v>14110405605024</v>
      </c>
      <c r="I10" s="6">
        <f t="shared" ref="I10" si="2">+I11+I14</f>
        <v>14022086877604</v>
      </c>
      <c r="J10" s="7">
        <f>+I10/H10</f>
        <v>0.99374087961096214</v>
      </c>
    </row>
    <row r="11" spans="1:10">
      <c r="A11" s="5" t="s">
        <v>7</v>
      </c>
      <c r="B11" s="6">
        <f>SUM(B12:B13)</f>
        <v>4619014585653</v>
      </c>
      <c r="C11" s="6">
        <f>SUM(C12:C13)</f>
        <v>4438468150863</v>
      </c>
      <c r="D11" s="7">
        <f>+C11/B11</f>
        <v>0.9609123479820153</v>
      </c>
      <c r="E11" s="6">
        <f t="shared" ref="E11:F11" si="3">SUM(E12:E13)</f>
        <v>5051068591277</v>
      </c>
      <c r="F11" s="6">
        <f t="shared" si="3"/>
        <v>5171635325760</v>
      </c>
      <c r="G11" s="7">
        <f>+F11/E11</f>
        <v>1.0238695500376325</v>
      </c>
      <c r="H11" s="6">
        <f t="shared" ref="H11" si="4">SUM(H12:H13)</f>
        <v>5550540730301</v>
      </c>
      <c r="I11" s="6">
        <f t="shared" ref="I11" si="5">SUM(I12:I13)</f>
        <v>5666359035362</v>
      </c>
      <c r="J11" s="7">
        <f>+I11/H11</f>
        <v>1.0208661301103035</v>
      </c>
    </row>
    <row r="12" spans="1:10">
      <c r="A12" s="12" t="s">
        <v>8</v>
      </c>
      <c r="B12" s="9">
        <v>786855710000</v>
      </c>
      <c r="C12" s="9">
        <v>833781300585</v>
      </c>
      <c r="D12" s="10">
        <f t="shared" ref="D12:D22" si="6">+C12/B12</f>
        <v>1.059636843183104</v>
      </c>
      <c r="E12" s="8">
        <v>854620759000</v>
      </c>
      <c r="F12" s="8">
        <v>1038754019530</v>
      </c>
      <c r="G12" s="10">
        <f t="shared" ref="G12:G22" si="7">+F12/E12</f>
        <v>1.2154561056362077</v>
      </c>
      <c r="H12" s="8">
        <v>1256738812685</v>
      </c>
      <c r="I12" s="8">
        <v>1214265638012</v>
      </c>
      <c r="J12" s="10">
        <f t="shared" ref="J12:J21" si="8">+I12/H12</f>
        <v>0.96620365803594721</v>
      </c>
    </row>
    <row r="13" spans="1:10">
      <c r="A13" s="12" t="s">
        <v>9</v>
      </c>
      <c r="B13" s="9">
        <v>3832158875653</v>
      </c>
      <c r="C13" s="9">
        <v>3604686850278</v>
      </c>
      <c r="D13" s="10">
        <f t="shared" si="6"/>
        <v>0.94064128530259883</v>
      </c>
      <c r="E13" s="8">
        <v>4196447832277</v>
      </c>
      <c r="F13" s="8">
        <v>4132881306230</v>
      </c>
      <c r="G13" s="10">
        <f t="shared" si="7"/>
        <v>0.98485230161612458</v>
      </c>
      <c r="H13" s="8">
        <v>4293801917616</v>
      </c>
      <c r="I13" s="8">
        <v>4452093397350</v>
      </c>
      <c r="J13" s="10">
        <f t="shared" si="8"/>
        <v>1.0368651099354593</v>
      </c>
    </row>
    <row r="14" spans="1:10">
      <c r="A14" s="5" t="s">
        <v>10</v>
      </c>
      <c r="B14" s="6">
        <f>SUM(B15:B22)</f>
        <v>5898967710139</v>
      </c>
      <c r="C14" s="6">
        <f>SUM(C15:C22)</f>
        <v>7019708736452</v>
      </c>
      <c r="D14" s="7">
        <f>+C14/B14</f>
        <v>1.1899893475237537</v>
      </c>
      <c r="E14" s="6">
        <f t="shared" ref="E14:F14" si="9">SUM(E15:E22)</f>
        <v>7319180802000</v>
      </c>
      <c r="F14" s="6">
        <f t="shared" si="9"/>
        <v>8201243973183</v>
      </c>
      <c r="G14" s="7">
        <f>+F14/E14</f>
        <v>1.1205139202111214</v>
      </c>
      <c r="H14" s="6">
        <f t="shared" ref="H14" si="10">SUM(H15:H22)</f>
        <v>8559864874723</v>
      </c>
      <c r="I14" s="6">
        <f t="shared" ref="I14" si="11">SUM(I15:I22)</f>
        <v>8355727842242</v>
      </c>
      <c r="J14" s="7">
        <f>+I14/H14</f>
        <v>0.97615183937262728</v>
      </c>
    </row>
    <row r="15" spans="1:10">
      <c r="A15" s="12" t="s">
        <v>11</v>
      </c>
      <c r="B15" s="9">
        <v>357928383000</v>
      </c>
      <c r="C15" s="9">
        <v>396089969000</v>
      </c>
      <c r="D15" s="10">
        <f t="shared" si="6"/>
        <v>1.1066179375889282</v>
      </c>
      <c r="E15" s="8">
        <v>476657974000</v>
      </c>
      <c r="F15" s="8">
        <v>418698175000</v>
      </c>
      <c r="G15" s="10">
        <f t="shared" si="7"/>
        <v>0.87840379861137075</v>
      </c>
      <c r="H15" s="8">
        <v>439951804000</v>
      </c>
      <c r="I15" s="8">
        <v>425535488608</v>
      </c>
      <c r="J15" s="10">
        <f t="shared" si="8"/>
        <v>0.96723205755510433</v>
      </c>
    </row>
    <row r="16" spans="1:10">
      <c r="A16" s="12" t="s">
        <v>12</v>
      </c>
      <c r="B16" s="9">
        <v>255053449000</v>
      </c>
      <c r="C16" s="9">
        <v>239030972000</v>
      </c>
      <c r="D16" s="10">
        <f t="shared" si="6"/>
        <v>0.9371799241969867</v>
      </c>
      <c r="E16" s="8">
        <v>247090644000</v>
      </c>
      <c r="F16" s="8">
        <v>257045641000</v>
      </c>
      <c r="G16" s="10">
        <f t="shared" si="7"/>
        <v>1.0402888463878868</v>
      </c>
      <c r="H16" s="8">
        <v>262363984874</v>
      </c>
      <c r="I16" s="8">
        <v>251736173000</v>
      </c>
      <c r="J16" s="10">
        <f t="shared" si="8"/>
        <v>0.95949210834290388</v>
      </c>
    </row>
    <row r="17" spans="1:10">
      <c r="A17" s="12" t="s">
        <v>13</v>
      </c>
      <c r="B17" s="9">
        <v>370686923000</v>
      </c>
      <c r="C17" s="9">
        <v>410416089000</v>
      </c>
      <c r="D17" s="10">
        <f t="shared" si="6"/>
        <v>1.1071771447410892</v>
      </c>
      <c r="E17" s="8">
        <v>425176735000</v>
      </c>
      <c r="F17" s="8">
        <v>438013865406</v>
      </c>
      <c r="G17" s="10">
        <f t="shared" si="7"/>
        <v>1.0301924572754433</v>
      </c>
      <c r="H17" s="8">
        <v>461100457100</v>
      </c>
      <c r="I17" s="8">
        <v>442740274000</v>
      </c>
      <c r="J17" s="10">
        <f t="shared" si="8"/>
        <v>0.96018181544327075</v>
      </c>
    </row>
    <row r="18" spans="1:10">
      <c r="A18" s="12" t="s">
        <v>14</v>
      </c>
      <c r="B18" s="9">
        <v>4628769326000</v>
      </c>
      <c r="C18" s="9">
        <v>5628592767152</v>
      </c>
      <c r="D18" s="10">
        <f t="shared" si="6"/>
        <v>1.2160020019869964</v>
      </c>
      <c r="E18" s="8">
        <v>5764562545000</v>
      </c>
      <c r="F18" s="8">
        <v>6673826153047</v>
      </c>
      <c r="G18" s="10">
        <f t="shared" si="7"/>
        <v>1.1577333233786606</v>
      </c>
      <c r="H18" s="8">
        <v>6990428085466</v>
      </c>
      <c r="I18" s="8">
        <v>6873688130162</v>
      </c>
      <c r="J18" s="10">
        <f t="shared" si="8"/>
        <v>0.98330002771264935</v>
      </c>
    </row>
    <row r="19" spans="1:10" ht="13.5" customHeight="1">
      <c r="A19" s="15" t="s">
        <v>15</v>
      </c>
      <c r="B19" s="9">
        <v>4754548000</v>
      </c>
      <c r="C19" s="9">
        <v>2551436000</v>
      </c>
      <c r="D19" s="10">
        <f t="shared" si="6"/>
        <v>0.53663061136410861</v>
      </c>
      <c r="E19" s="8">
        <v>2739090000</v>
      </c>
      <c r="F19" s="8">
        <v>8709699000</v>
      </c>
      <c r="G19" s="10">
        <f t="shared" si="7"/>
        <v>3.1797783205371126</v>
      </c>
      <c r="H19" s="8">
        <v>3245329000</v>
      </c>
      <c r="I19" s="8">
        <v>4783486000</v>
      </c>
      <c r="J19" s="10">
        <f t="shared" si="8"/>
        <v>1.4739602672024932</v>
      </c>
    </row>
    <row r="20" spans="1:10">
      <c r="A20" s="12" t="s">
        <v>16</v>
      </c>
      <c r="B20" s="9">
        <v>119596076139</v>
      </c>
      <c r="C20" s="9">
        <v>143680088000</v>
      </c>
      <c r="D20" s="10">
        <f t="shared" si="6"/>
        <v>1.2013779434787515</v>
      </c>
      <c r="E20" s="8">
        <v>156061923000</v>
      </c>
      <c r="F20" s="8">
        <v>135130431540</v>
      </c>
      <c r="G20" s="10">
        <f t="shared" si="7"/>
        <v>0.86587701178076604</v>
      </c>
      <c r="H20" s="8">
        <v>155105825000</v>
      </c>
      <c r="I20" s="8">
        <v>102718000440</v>
      </c>
      <c r="J20" s="10">
        <f t="shared" si="8"/>
        <v>0.66224463484849783</v>
      </c>
    </row>
    <row r="21" spans="1:10">
      <c r="A21" s="12" t="s">
        <v>17</v>
      </c>
      <c r="B21" s="9">
        <v>13260697000</v>
      </c>
      <c r="C21" s="9">
        <v>16528038000</v>
      </c>
      <c r="D21" s="10">
        <f t="shared" si="6"/>
        <v>1.2463928555188313</v>
      </c>
      <c r="E21" s="8">
        <v>18721673000</v>
      </c>
      <c r="F21" s="8">
        <v>30145996813</v>
      </c>
      <c r="G21" s="10">
        <f t="shared" si="7"/>
        <v>1.6102191728805433</v>
      </c>
      <c r="H21" s="8">
        <v>20871175283</v>
      </c>
      <c r="I21" s="8">
        <v>17627891000</v>
      </c>
      <c r="J21" s="10">
        <f t="shared" si="8"/>
        <v>0.84460461670111497</v>
      </c>
    </row>
    <row r="22" spans="1:10">
      <c r="A22" s="12" t="s">
        <v>18</v>
      </c>
      <c r="B22" s="8">
        <v>148918308000</v>
      </c>
      <c r="C22" s="8">
        <v>182819377300</v>
      </c>
      <c r="D22" s="10">
        <f t="shared" si="6"/>
        <v>1.2276487676720045</v>
      </c>
      <c r="E22" s="8">
        <v>228170218000</v>
      </c>
      <c r="F22" s="8">
        <v>239674011377</v>
      </c>
      <c r="G22" s="10">
        <f t="shared" si="7"/>
        <v>1.0504175938377724</v>
      </c>
      <c r="H22" s="8">
        <v>226798214000</v>
      </c>
      <c r="I22" s="8">
        <v>236898399032</v>
      </c>
      <c r="J22" s="10">
        <f>+I22/H22</f>
        <v>1.0445337943975168</v>
      </c>
    </row>
  </sheetData>
  <mergeCells count="3">
    <mergeCell ref="B7:D7"/>
    <mergeCell ref="E7:G7"/>
    <mergeCell ref="H7:J7"/>
  </mergeCells>
  <pageMargins left="0.7" right="0.7" top="0.75" bottom="0.75" header="0.3" footer="0.3"/>
  <ignoredErrors>
    <ignoredError sqref="B11 H11" formulaRange="1"/>
    <ignoredError sqref="D10:F11 D14 G10:G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2020-2021</vt:lpstr>
      <vt:lpstr>2022-2024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Mireya Daza Díaz</dc:creator>
  <cp:lastModifiedBy>MORRISON TARQUINO DAZA</cp:lastModifiedBy>
  <dcterms:created xsi:type="dcterms:W3CDTF">2025-03-03T15:21:22Z</dcterms:created>
  <dcterms:modified xsi:type="dcterms:W3CDTF">2025-03-11T14:06:43Z</dcterms:modified>
</cp:coreProperties>
</file>